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3ER TRIMESTRE 2023\"/>
    </mc:Choice>
  </mc:AlternateContent>
  <xr:revisionPtr revIDLastSave="0" documentId="8_{995AE676-2E30-4082-BD78-4F7D8CEBAE59}" xr6:coauthVersionLast="37" xr6:coauthVersionMax="37" xr10:uidLastSave="{00000000-0000-0000-0000-000000000000}"/>
  <bookViews>
    <workbookView xWindow="0" yWindow="0" windowWidth="28800" windowHeight="12135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6" i="6"/>
  <c r="H75" i="6"/>
  <c r="H64" i="6"/>
  <c r="H63" i="6"/>
  <c r="H62" i="6"/>
  <c r="H61" i="6"/>
  <c r="H60" i="6"/>
  <c r="H59" i="6"/>
  <c r="H48" i="6"/>
  <c r="H47" i="6"/>
  <c r="H46" i="6"/>
  <c r="H45" i="6"/>
  <c r="H32" i="6"/>
  <c r="H16" i="6"/>
  <c r="H11" i="6"/>
  <c r="E76" i="6"/>
  <c r="E75" i="6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E63" i="6"/>
  <c r="E62" i="6"/>
  <c r="E61" i="6"/>
  <c r="E60" i="6"/>
  <c r="E59" i="6"/>
  <c r="E58" i="6"/>
  <c r="H58" i="6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E47" i="6"/>
  <c r="E46" i="6"/>
  <c r="E45" i="6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3" i="6"/>
  <c r="H33" i="6" s="1"/>
  <c r="E32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E43" i="6" s="1"/>
  <c r="D33" i="6"/>
  <c r="D23" i="6"/>
  <c r="D13" i="6"/>
  <c r="D5" i="6"/>
  <c r="C69" i="6"/>
  <c r="E69" i="6" s="1"/>
  <c r="H69" i="6" s="1"/>
  <c r="C65" i="6"/>
  <c r="E65" i="6" s="1"/>
  <c r="H65" i="6" s="1"/>
  <c r="C57" i="6"/>
  <c r="C53" i="6"/>
  <c r="C43" i="6"/>
  <c r="C33" i="6"/>
  <c r="C23" i="6"/>
  <c r="C13" i="6"/>
  <c r="C5" i="6"/>
  <c r="H43" i="6" l="1"/>
  <c r="E23" i="6"/>
  <c r="H23" i="6" s="1"/>
  <c r="E13" i="6"/>
  <c r="H13" i="6" s="1"/>
  <c r="G77" i="6"/>
  <c r="D77" i="6"/>
  <c r="E5" i="6"/>
  <c r="F77" i="6"/>
  <c r="C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37" i="5" s="1"/>
  <c r="E14" i="5"/>
  <c r="H10" i="8"/>
  <c r="E77" i="6" l="1"/>
  <c r="H5" i="6"/>
  <c r="H77" i="6" s="1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<sst xmlns="http://schemas.openxmlformats.org/spreadsheetml/2006/main" count="203" uniqueCount="142">
  <si>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</si>
  <si>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</si>
  <si>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</si>
  <si>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</si>
  <si>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</si>
  <si>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</si>
  <si>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</si>
  <si>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</si>
  <si>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</si>
  <si>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</si>
  <si>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</si>
  <si>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</si>
  <si>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</si>
  <si>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</si>
  <si>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</si>
  <si>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</si>
  <si>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</si>
  <si>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</si>
  <si>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</si>
  <si>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</si>
  <si>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</si>
  <si>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</si>
  <si>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</si>
  <si>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</si>
  <si>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</si>
  <si>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</si>
  <si>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</si>
  <si>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</si>
  <si>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</si>
  <si>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</si>
  <si>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</si>
  <si>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</si>
  <si>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</si>
  <si>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</si>
  <si>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</si>
  <si>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</si>
  <si>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</si>
  <si>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</si>
  <si>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</si>
  <si>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</si>
  <si>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</si>
  <si>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</si>
  <si>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</si>
  <si>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</si>
  <si>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</si>
  <si>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</si>
  <si>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</si>
  <si>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</si>
  <si>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</si>
  <si>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</si>
  <si>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</si>
  <si>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</si>
  <si>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</si>
  <si>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</si>
  <si>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</si>
  <si>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</si>
  <si>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</si>
  <si>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</si>
  <si>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</si>
  <si>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</si>
  <si>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</si>
  <si>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</si>
  <si>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</si>
  <si>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</si>
  <si>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</si>
  <si>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</si>
  <si>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</si>
  <si>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</si>
  <si>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</si>
  <si>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</si>
  <si>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</si>
  <si>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</si>
  <si>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</si>
  <si>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</si>
  <si>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</si>
  <si>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</si>
  <si>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</si>
  <si>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</si>
  <si>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</si>
  <si>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</si>
  <si>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</si>
  <si>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</si>
  <si>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</si>
  <si>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</si>
  <si>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</si>
  <si>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</si>
  <si>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</si>
  <si>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</si>
  <si>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</si>
  <si>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</si>
  <si>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</si>
  <si>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</si>
  <si>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</si>
  <si>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</si>
  <si>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</si>
  <si>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</si>
  <si>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</si>
  <si>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</si>
  <si>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</si>
  <si>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</si>
  <si>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</si>
  <si>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</si>
  <si>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</si>
  <si>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</si>
  <si>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</si>
  <si>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</si>
  <si>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</si>
  <si>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</si>
  <si>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</si>
  <si>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</si>
  <si>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</si>
  <si>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</si>
  <si>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</si>
  <si>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</si>
  <si>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</si>
  <si>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</si>
  <si>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</si>
  <si>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</si>
  <si>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</si>
  <si>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</si>
  <si>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</si>
  <si>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</si>
  <si>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</si>
  <si>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</si>
  <si>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</si>
  <si>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</si>
  <si>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</si>
  <si>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</si>
  <si>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</si>
  <si>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</si>
  <si>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</si>
  <si>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</si>
  <si>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</si>
  <si>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Sistema de Agua Potable y Alcantarillado de Romita, Gto.
Estado Analítico del Ejercicio del Presupuesto de Egresos
Clasificación por Objeto del Gasto (Capítulo y Concepto)
Del 1 de Enero al 30 de Septiembre de 2023</t>
  </si>
  <si>
    <t>Sistema de Agua Potable y Alcantarillado de Romita, Gto.
Estado Analítico del Ejercicio del Presupuesto de Egresos
Clasificación Económica (por Tipo de Gasto)
Del 1 de Enero al 30 de Septiembre de 2023</t>
  </si>
  <si>
    <t>31120M25A01010</t>
  </si>
  <si>
    <t>31120M25A01020 31120M25A01010</t>
  </si>
  <si>
    <t>31120M25A01030 31120M25A01020 31120M25A0</t>
  </si>
  <si>
    <t>31120M25A01040 31120M25A01030 31120M25A0</t>
  </si>
  <si>
    <t>Sistema de Agua Potable y Alcantarillado de Romita, Gto.
Estado Analítico del Ejercicio del Presupuesto de Egresos
Clasificación Administrativa
Del 1 de Enero al 30 de Septiembre de 2023</t>
  </si>
  <si>
    <t>Sistema de Agua Potable y Alcantarillado de Romita, Gto.
Estado Analítico del Ejercicio del Presupuesto de Egresos
Clasificación Administrativa (Sector Paraestatal)
Del 1 de Enero al 30 de Septiembre de 2023</t>
  </si>
  <si>
    <t>Sistema de Agua Potable y Alcantarillado de Romita, Gto.
Estado Analítico del Ejercicio del Presupuesto de Egresos
Clasificación Funcional (Finalidad y Función)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</si>
</sst>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opLeftCell="A43" workbookViewId="0">
      <selection activeCell="M27" sqref="M2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133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54</v>
      </c>
      <c r="B2" s="47"/>
      <c r="C2" s="41" t="s">
        <v>60</v>
      </c>
      <c r="D2" s="42"/>
      <c r="E2" s="42"/>
      <c r="F2" s="42"/>
      <c r="G2" s="43"/>
      <c r="H2" s="44" t="s">
        <v>59</v>
      </c>
    </row>
    <row r="3" spans="1:8" ht="24.95" customHeight="1" x14ac:dyDescent="0.2">
      <c r="A3" s="48"/>
      <c r="B3" s="49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29" t="s">
        <v>61</v>
      </c>
      <c r="B5" s="6"/>
      <c r="C5" s="34">
        <f>SUM(C6:C12)</f>
        <v>11188972.83</v>
      </c>
      <c r="D5" s="34">
        <f>SUM(D6:D12)</f>
        <v>-656832.73</v>
      </c>
      <c r="E5" s="34">
        <f>C5+D5</f>
        <v>10532140.1</v>
      </c>
      <c r="F5" s="34">
        <f>SUM(F6:F12)</f>
        <v>3598282.0799999996</v>
      </c>
      <c r="G5" s="34">
        <f>SUM(G6:G12)</f>
        <v>7542151.96</v>
      </c>
      <c r="H5" s="34">
        <f>E5-F5</f>
        <v>6933858.0199999996</v>
      </c>
    </row>
    <row r="6" spans="1:8" x14ac:dyDescent="0.2">
      <c r="A6" s="28">
        <v>1100</v>
      </c>
      <c r="B6" s="10" t="s">
        <v>70</v>
      </c>
      <c r="C6" s="12">
        <v>5788146.0499999998</v>
      </c>
      <c r="D6" s="12">
        <v>-370716</v>
      </c>
      <c r="E6" s="12">
        <f t="shared" ref="E6:E69" si="0">C6+D6</f>
        <v>5417430.0499999998</v>
      </c>
      <c r="F6" s="12">
        <v>2002705.35</v>
      </c>
      <c r="G6" s="12">
        <v>4245257.49</v>
      </c>
      <c r="H6" s="12">
        <f t="shared" ref="H6:H69" si="1">E6-F6</f>
        <v>3414724.6999999997</v>
      </c>
    </row>
    <row r="7" spans="1:8" x14ac:dyDescent="0.2">
      <c r="A7" s="28">
        <v>1200</v>
      </c>
      <c r="B7" s="10" t="s">
        <v>71</v>
      </c>
      <c r="C7" s="12">
        <v>557154.06999999995</v>
      </c>
      <c r="D7" s="12">
        <v>-80000</v>
      </c>
      <c r="E7" s="12">
        <f t="shared" si="0"/>
        <v>477154.06999999995</v>
      </c>
      <c r="F7" s="12">
        <v>186400.19</v>
      </c>
      <c r="G7" s="12">
        <v>346032.57</v>
      </c>
      <c r="H7" s="12">
        <f t="shared" si="1"/>
        <v>290753.87999999995</v>
      </c>
    </row>
    <row r="8" spans="1:8" x14ac:dyDescent="0.2">
      <c r="A8" s="28">
        <v>1300</v>
      </c>
      <c r="B8" s="10" t="s">
        <v>72</v>
      </c>
      <c r="C8" s="12">
        <v>1558147.5</v>
      </c>
      <c r="D8" s="12">
        <v>-174809.58</v>
      </c>
      <c r="E8" s="12">
        <f t="shared" si="0"/>
        <v>1383337.92</v>
      </c>
      <c r="F8" s="12">
        <v>237196.11</v>
      </c>
      <c r="G8" s="12">
        <v>568862.17000000004</v>
      </c>
      <c r="H8" s="12">
        <f t="shared" si="1"/>
        <v>1146141.81</v>
      </c>
    </row>
    <row r="9" spans="1:8" x14ac:dyDescent="0.2">
      <c r="A9" s="28">
        <v>1400</v>
      </c>
      <c r="B9" s="10" t="s">
        <v>34</v>
      </c>
      <c r="C9" s="12">
        <v>1265861.1100000001</v>
      </c>
      <c r="D9" s="12">
        <v>-20000</v>
      </c>
      <c r="E9" s="12">
        <f t="shared" si="0"/>
        <v>1245861.1100000001</v>
      </c>
      <c r="F9" s="12">
        <v>512110.88</v>
      </c>
      <c r="G9" s="12">
        <v>993868.02</v>
      </c>
      <c r="H9" s="12">
        <f t="shared" si="1"/>
        <v>733750.2300000001</v>
      </c>
    </row>
    <row r="10" spans="1:8" x14ac:dyDescent="0.2">
      <c r="A10" s="28">
        <v>1500</v>
      </c>
      <c r="B10" s="10" t="s">
        <v>73</v>
      </c>
      <c r="C10" s="12">
        <v>862034.82</v>
      </c>
      <c r="D10" s="12">
        <v>38692.85</v>
      </c>
      <c r="E10" s="12">
        <f t="shared" si="0"/>
        <v>900727.66999999993</v>
      </c>
      <c r="F10" s="12">
        <v>233689.25</v>
      </c>
      <c r="G10" s="12">
        <v>494072.13</v>
      </c>
      <c r="H10" s="12">
        <f t="shared" si="1"/>
        <v>667038.41999999993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74</v>
      </c>
      <c r="C12" s="12">
        <v>1157629.28</v>
      </c>
      <c r="D12" s="12">
        <v>-50000</v>
      </c>
      <c r="E12" s="12">
        <f t="shared" si="0"/>
        <v>1107629.28</v>
      </c>
      <c r="F12" s="12">
        <v>426180.3</v>
      </c>
      <c r="G12" s="12">
        <v>894059.58</v>
      </c>
      <c r="H12" s="12">
        <f t="shared" si="1"/>
        <v>681448.98</v>
      </c>
    </row>
    <row r="13" spans="1:8" x14ac:dyDescent="0.2">
      <c r="A13" s="29" t="s">
        <v>62</v>
      </c>
      <c r="B13" s="6"/>
      <c r="C13" s="35">
        <f>SUM(C14:C22)</f>
        <v>2815929.0799999996</v>
      </c>
      <c r="D13" s="35">
        <f>SUM(D14:D22)</f>
        <v>895636.4</v>
      </c>
      <c r="E13" s="35">
        <f t="shared" si="0"/>
        <v>3711565.4799999995</v>
      </c>
      <c r="F13" s="35">
        <f>SUM(F14:F22)</f>
        <v>1664526.75</v>
      </c>
      <c r="G13" s="35">
        <f>SUM(G14:G22)</f>
        <v>3456754.6200000006</v>
      </c>
      <c r="H13" s="35">
        <f t="shared" si="1"/>
        <v>2047038.7299999995</v>
      </c>
    </row>
    <row r="14" spans="1:8" x14ac:dyDescent="0.2">
      <c r="A14" s="28">
        <v>2100</v>
      </c>
      <c r="B14" s="10" t="s">
        <v>75</v>
      </c>
      <c r="C14" s="12">
        <v>100814.3</v>
      </c>
      <c r="D14" s="12">
        <v>158364.26</v>
      </c>
      <c r="E14" s="12">
        <f t="shared" si="0"/>
        <v>259178.56</v>
      </c>
      <c r="F14" s="12">
        <v>119905.7</v>
      </c>
      <c r="G14" s="12">
        <v>241539.76</v>
      </c>
      <c r="H14" s="12">
        <f t="shared" si="1"/>
        <v>139272.85999999999</v>
      </c>
    </row>
    <row r="15" spans="1:8" x14ac:dyDescent="0.2">
      <c r="A15" s="28">
        <v>2200</v>
      </c>
      <c r="B15" s="10" t="s">
        <v>76</v>
      </c>
      <c r="C15" s="12">
        <v>23033.45</v>
      </c>
      <c r="D15" s="12">
        <v>31186.23</v>
      </c>
      <c r="E15" s="12">
        <f t="shared" si="0"/>
        <v>54219.68</v>
      </c>
      <c r="F15" s="12">
        <v>37903.4</v>
      </c>
      <c r="G15" s="12">
        <v>50283</v>
      </c>
      <c r="H15" s="12">
        <f t="shared" si="1"/>
        <v>16316.279999999999</v>
      </c>
    </row>
    <row r="16" spans="1:8" x14ac:dyDescent="0.2">
      <c r="A16" s="28">
        <v>2300</v>
      </c>
      <c r="B16" s="10" t="s">
        <v>77</v>
      </c>
      <c r="C16" s="12">
        <v>270253.71000000002</v>
      </c>
      <c r="D16" s="12">
        <v>222600</v>
      </c>
      <c r="E16" s="12">
        <f t="shared" si="0"/>
        <v>492853.71</v>
      </c>
      <c r="F16" s="12">
        <v>232386.36</v>
      </c>
      <c r="G16" s="12">
        <v>488661.36</v>
      </c>
      <c r="H16" s="12">
        <f t="shared" si="1"/>
        <v>260467.35000000003</v>
      </c>
    </row>
    <row r="17" spans="1:8" x14ac:dyDescent="0.2">
      <c r="A17" s="28">
        <v>2400</v>
      </c>
      <c r="B17" s="10" t="s">
        <v>78</v>
      </c>
      <c r="C17" s="12">
        <v>1373987.52</v>
      </c>
      <c r="D17" s="12">
        <v>343879.71</v>
      </c>
      <c r="E17" s="12">
        <f t="shared" si="0"/>
        <v>1717867.23</v>
      </c>
      <c r="F17" s="12">
        <v>725689.21</v>
      </c>
      <c r="G17" s="12">
        <v>1599105.62</v>
      </c>
      <c r="H17" s="12">
        <f t="shared" si="1"/>
        <v>992178.02</v>
      </c>
    </row>
    <row r="18" spans="1:8" x14ac:dyDescent="0.2">
      <c r="A18" s="28">
        <v>2500</v>
      </c>
      <c r="B18" s="10" t="s">
        <v>79</v>
      </c>
      <c r="C18" s="12">
        <v>0</v>
      </c>
      <c r="D18" s="12">
        <v>0</v>
      </c>
      <c r="E18" s="12">
        <f t="shared" si="0"/>
        <v>0</v>
      </c>
      <c r="F18" s="12">
        <v>0</v>
      </c>
      <c r="G18" s="12">
        <v>0</v>
      </c>
      <c r="H18" s="12">
        <f t="shared" si="1"/>
        <v>0</v>
      </c>
    </row>
    <row r="19" spans="1:8" x14ac:dyDescent="0.2">
      <c r="A19" s="28">
        <v>2600</v>
      </c>
      <c r="B19" s="10" t="s">
        <v>80</v>
      </c>
      <c r="C19" s="12">
        <v>722188.15</v>
      </c>
      <c r="D19" s="12">
        <v>-73544.58</v>
      </c>
      <c r="E19" s="12">
        <f t="shared" si="0"/>
        <v>648643.57000000007</v>
      </c>
      <c r="F19" s="12">
        <v>284216.65000000002</v>
      </c>
      <c r="G19" s="12">
        <v>613211.03</v>
      </c>
      <c r="H19" s="12">
        <f t="shared" si="1"/>
        <v>364426.92000000004</v>
      </c>
    </row>
    <row r="20" spans="1:8" x14ac:dyDescent="0.2">
      <c r="A20" s="28">
        <v>2700</v>
      </c>
      <c r="B20" s="10" t="s">
        <v>81</v>
      </c>
      <c r="C20" s="12">
        <v>123654.38</v>
      </c>
      <c r="D20" s="12">
        <v>19156.650000000001</v>
      </c>
      <c r="E20" s="12">
        <f t="shared" si="0"/>
        <v>142811.03</v>
      </c>
      <c r="F20" s="12">
        <v>41076.080000000002</v>
      </c>
      <c r="G20" s="12">
        <v>93032.04</v>
      </c>
      <c r="H20" s="12">
        <f t="shared" si="1"/>
        <v>101734.95</v>
      </c>
    </row>
    <row r="21" spans="1:8" x14ac:dyDescent="0.2">
      <c r="A21" s="28">
        <v>2800</v>
      </c>
      <c r="B21" s="10" t="s">
        <v>82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83</v>
      </c>
      <c r="C22" s="12">
        <v>201997.57</v>
      </c>
      <c r="D22" s="12">
        <v>193994.13</v>
      </c>
      <c r="E22" s="12">
        <f t="shared" si="0"/>
        <v>395991.7</v>
      </c>
      <c r="F22" s="12">
        <v>223349.35</v>
      </c>
      <c r="G22" s="12">
        <v>370921.81</v>
      </c>
      <c r="H22" s="12">
        <f t="shared" si="1"/>
        <v>172642.35</v>
      </c>
    </row>
    <row r="23" spans="1:8" x14ac:dyDescent="0.2">
      <c r="A23" s="29" t="s">
        <v>63</v>
      </c>
      <c r="B23" s="6"/>
      <c r="C23" s="35">
        <f>SUM(C24:C32)</f>
        <v>6112227.7200000007</v>
      </c>
      <c r="D23" s="35">
        <f>SUM(D24:D32)</f>
        <v>-98791.379999999888</v>
      </c>
      <c r="E23" s="35">
        <f t="shared" si="0"/>
        <v>6013436.3400000008</v>
      </c>
      <c r="F23" s="35">
        <f>SUM(F24:F32)</f>
        <v>2866625.31</v>
      </c>
      <c r="G23" s="35">
        <f>SUM(G24:G32)</f>
        <v>5635858.54</v>
      </c>
      <c r="H23" s="35">
        <f t="shared" si="1"/>
        <v>3146811.0300000007</v>
      </c>
    </row>
    <row r="24" spans="1:8" x14ac:dyDescent="0.2">
      <c r="A24" s="28">
        <v>3100</v>
      </c>
      <c r="B24" s="10" t="s">
        <v>84</v>
      </c>
      <c r="C24" s="12">
        <v>3015566.04</v>
      </c>
      <c r="D24" s="12">
        <v>-386381.31</v>
      </c>
      <c r="E24" s="12">
        <f t="shared" si="0"/>
        <v>2629184.73</v>
      </c>
      <c r="F24" s="12">
        <v>1186634.98</v>
      </c>
      <c r="G24" s="12">
        <v>2552190.63</v>
      </c>
      <c r="H24" s="12">
        <f t="shared" si="1"/>
        <v>1442549.75</v>
      </c>
    </row>
    <row r="25" spans="1:8" x14ac:dyDescent="0.2">
      <c r="A25" s="28">
        <v>3200</v>
      </c>
      <c r="B25" s="10" t="s">
        <v>85</v>
      </c>
      <c r="C25" s="12">
        <v>318742.2</v>
      </c>
      <c r="D25" s="12">
        <v>43275</v>
      </c>
      <c r="E25" s="12">
        <f t="shared" si="0"/>
        <v>362017.2</v>
      </c>
      <c r="F25" s="12">
        <v>217200</v>
      </c>
      <c r="G25" s="12">
        <v>352900</v>
      </c>
      <c r="H25" s="12">
        <f t="shared" si="1"/>
        <v>144817.20000000001</v>
      </c>
    </row>
    <row r="26" spans="1:8" x14ac:dyDescent="0.2">
      <c r="A26" s="28">
        <v>3300</v>
      </c>
      <c r="B26" s="10" t="s">
        <v>86</v>
      </c>
      <c r="C26" s="12">
        <v>580429.36</v>
      </c>
      <c r="D26" s="12">
        <v>478486.46</v>
      </c>
      <c r="E26" s="12">
        <f t="shared" si="0"/>
        <v>1058915.82</v>
      </c>
      <c r="F26" s="12">
        <v>659879.29</v>
      </c>
      <c r="G26" s="12">
        <v>1027094.99</v>
      </c>
      <c r="H26" s="12">
        <f t="shared" si="1"/>
        <v>399036.53</v>
      </c>
    </row>
    <row r="27" spans="1:8" x14ac:dyDescent="0.2">
      <c r="A27" s="28">
        <v>3400</v>
      </c>
      <c r="B27" s="10" t="s">
        <v>87</v>
      </c>
      <c r="C27" s="12">
        <v>135786.56</v>
      </c>
      <c r="D27" s="12">
        <v>224016.2</v>
      </c>
      <c r="E27" s="12">
        <f t="shared" si="0"/>
        <v>359802.76</v>
      </c>
      <c r="F27" s="12">
        <v>177436.49</v>
      </c>
      <c r="G27" s="12">
        <v>349717.15</v>
      </c>
      <c r="H27" s="12">
        <f t="shared" si="1"/>
        <v>182366.27000000002</v>
      </c>
    </row>
    <row r="28" spans="1:8" x14ac:dyDescent="0.2">
      <c r="A28" s="28">
        <v>3500</v>
      </c>
      <c r="B28" s="10" t="s">
        <v>88</v>
      </c>
      <c r="C28" s="12">
        <v>219582.94</v>
      </c>
      <c r="D28" s="12">
        <v>132111.09</v>
      </c>
      <c r="E28" s="12">
        <f t="shared" si="0"/>
        <v>351694.03</v>
      </c>
      <c r="F28" s="12">
        <v>137781.29</v>
      </c>
      <c r="G28" s="12">
        <v>325966.46999999997</v>
      </c>
      <c r="H28" s="12">
        <f t="shared" si="1"/>
        <v>213912.74000000002</v>
      </c>
    </row>
    <row r="29" spans="1:8" x14ac:dyDescent="0.2">
      <c r="A29" s="28">
        <v>3600</v>
      </c>
      <c r="B29" s="10" t="s">
        <v>89</v>
      </c>
      <c r="C29" s="12">
        <v>62722.95</v>
      </c>
      <c r="D29" s="12">
        <v>17910.96</v>
      </c>
      <c r="E29" s="12">
        <f t="shared" si="0"/>
        <v>80633.91</v>
      </c>
      <c r="F29" s="12">
        <v>12895</v>
      </c>
      <c r="G29" s="12">
        <v>46535</v>
      </c>
      <c r="H29" s="12">
        <f t="shared" si="1"/>
        <v>67738.91</v>
      </c>
    </row>
    <row r="30" spans="1:8" x14ac:dyDescent="0.2">
      <c r="A30" s="28">
        <v>3700</v>
      </c>
      <c r="B30" s="10" t="s">
        <v>90</v>
      </c>
      <c r="C30" s="12">
        <v>2634.58</v>
      </c>
      <c r="D30" s="12">
        <v>980.41</v>
      </c>
      <c r="E30" s="12">
        <f t="shared" si="0"/>
        <v>3614.99</v>
      </c>
      <c r="F30" s="12">
        <v>2597.87</v>
      </c>
      <c r="G30" s="12">
        <v>3114.93</v>
      </c>
      <c r="H30" s="12">
        <f t="shared" si="1"/>
        <v>1017.1199999999999</v>
      </c>
    </row>
    <row r="31" spans="1:8" x14ac:dyDescent="0.2">
      <c r="A31" s="28">
        <v>3800</v>
      </c>
      <c r="B31" s="10" t="s">
        <v>91</v>
      </c>
      <c r="C31" s="12">
        <v>56263.01</v>
      </c>
      <c r="D31" s="12">
        <v>25133.53</v>
      </c>
      <c r="E31" s="12">
        <f t="shared" si="0"/>
        <v>81396.540000000008</v>
      </c>
      <c r="F31" s="12">
        <v>28964.66</v>
      </c>
      <c r="G31" s="12">
        <v>81396.38</v>
      </c>
      <c r="H31" s="12">
        <f t="shared" si="1"/>
        <v>52431.880000000005</v>
      </c>
    </row>
    <row r="32" spans="1:8" x14ac:dyDescent="0.2">
      <c r="A32" s="28">
        <v>3900</v>
      </c>
      <c r="B32" s="10" t="s">
        <v>18</v>
      </c>
      <c r="C32" s="12">
        <v>1720500.08</v>
      </c>
      <c r="D32" s="12">
        <v>-634323.72</v>
      </c>
      <c r="E32" s="12">
        <f t="shared" si="0"/>
        <v>1086176.3600000001</v>
      </c>
      <c r="F32" s="12">
        <v>443235.73</v>
      </c>
      <c r="G32" s="12">
        <v>896942.99</v>
      </c>
      <c r="H32" s="12">
        <f t="shared" si="1"/>
        <v>642940.63000000012</v>
      </c>
    </row>
    <row r="33" spans="1:8" x14ac:dyDescent="0.2">
      <c r="A33" s="29" t="s">
        <v>64</v>
      </c>
      <c r="B33" s="6"/>
      <c r="C33" s="35">
        <f>SUM(C34:C42)</f>
        <v>0</v>
      </c>
      <c r="D33" s="35">
        <f>SUM(D34:D42)</f>
        <v>0</v>
      </c>
      <c r="E33" s="35">
        <f t="shared" si="0"/>
        <v>0</v>
      </c>
      <c r="F33" s="35">
        <f>SUM(F34:F42)</f>
        <v>0</v>
      </c>
      <c r="G33" s="35">
        <f>SUM(G34:G42)</f>
        <v>0</v>
      </c>
      <c r="H33" s="35">
        <f t="shared" si="1"/>
        <v>0</v>
      </c>
    </row>
    <row r="34" spans="1:8" x14ac:dyDescent="0.2">
      <c r="A34" s="28">
        <v>4100</v>
      </c>
      <c r="B34" s="10" t="s">
        <v>92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93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94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95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1"/>
        <v>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96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97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98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65</v>
      </c>
      <c r="B43" s="6"/>
      <c r="C43" s="35">
        <f>SUM(C44:C52)</f>
        <v>87392.53</v>
      </c>
      <c r="D43" s="35">
        <f>SUM(D44:D52)</f>
        <v>333147.62</v>
      </c>
      <c r="E43" s="35">
        <f t="shared" si="0"/>
        <v>420540.15</v>
      </c>
      <c r="F43" s="35">
        <f>SUM(F44:F52)</f>
        <v>78244.149999999994</v>
      </c>
      <c r="G43" s="35">
        <f>SUM(G44:G52)</f>
        <v>366682.89</v>
      </c>
      <c r="H43" s="35">
        <f t="shared" si="1"/>
        <v>342296</v>
      </c>
    </row>
    <row r="44" spans="1:8" x14ac:dyDescent="0.2">
      <c r="A44" s="28">
        <v>5100</v>
      </c>
      <c r="B44" s="10" t="s">
        <v>99</v>
      </c>
      <c r="C44" s="12">
        <v>25000</v>
      </c>
      <c r="D44" s="12">
        <v>19791.150000000001</v>
      </c>
      <c r="E44" s="12">
        <f t="shared" si="0"/>
        <v>44791.15</v>
      </c>
      <c r="F44" s="12">
        <v>19791.150000000001</v>
      </c>
      <c r="G44" s="12">
        <v>43499.89</v>
      </c>
      <c r="H44" s="12">
        <f t="shared" si="1"/>
        <v>25000</v>
      </c>
    </row>
    <row r="45" spans="1:8" x14ac:dyDescent="0.2">
      <c r="A45" s="28">
        <v>5200</v>
      </c>
      <c r="B45" s="10" t="s">
        <v>100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101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102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103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104</v>
      </c>
      <c r="C49" s="12">
        <v>62392.53</v>
      </c>
      <c r="D49" s="12">
        <v>313356.46999999997</v>
      </c>
      <c r="E49" s="12">
        <f t="shared" si="0"/>
        <v>375749</v>
      </c>
      <c r="F49" s="12">
        <v>58453</v>
      </c>
      <c r="G49" s="12">
        <v>323183</v>
      </c>
      <c r="H49" s="12">
        <f t="shared" si="1"/>
        <v>317296</v>
      </c>
    </row>
    <row r="50" spans="1:8" x14ac:dyDescent="0.2">
      <c r="A50" s="28">
        <v>5700</v>
      </c>
      <c r="B50" s="10" t="s">
        <v>105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106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107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66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108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109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110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67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111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112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113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114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115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116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117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68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69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118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119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120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121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122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123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124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53</v>
      </c>
      <c r="C77" s="37">
        <f t="shared" ref="C77:H77" si="4">SUM(C5+C13+C23+C33+C43+C53+C57+C65+C69)</f>
        <v>20204522.160000004</v>
      </c>
      <c r="D77" s="37">
        <f t="shared" si="4"/>
        <v>473159.91000000015</v>
      </c>
      <c r="E77" s="37">
        <f t="shared" si="4"/>
        <v>20677682.069999997</v>
      </c>
      <c r="F77" s="37">
        <f t="shared" si="4"/>
        <v>8207678.290000001</v>
      </c>
      <c r="G77" s="37">
        <f t="shared" si="4"/>
        <v>17001448.010000002</v>
      </c>
      <c r="H77" s="37">
        <f t="shared" si="4"/>
        <v>12470003.780000001</v>
      </c>
    </row>
    <row r="79" spans="1:8" x14ac:dyDescent="0.2">
      <c r="A79" s="1" t="s">
        <v>129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134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54</v>
      </c>
      <c r="B2" s="47"/>
      <c r="C2" s="41" t="s">
        <v>60</v>
      </c>
      <c r="D2" s="42"/>
      <c r="E2" s="42"/>
      <c r="F2" s="42"/>
      <c r="G2" s="43"/>
      <c r="H2" s="44" t="s">
        <v>59</v>
      </c>
    </row>
    <row r="3" spans="1:8" ht="24.95" customHeight="1" x14ac:dyDescent="0.2">
      <c r="A3" s="48"/>
      <c r="B3" s="49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5"/>
      <c r="B5" s="13" t="s">
        <v>0</v>
      </c>
      <c r="C5" s="38">
        <v>20117129.629999999</v>
      </c>
      <c r="D5" s="38">
        <v>140012.29</v>
      </c>
      <c r="E5" s="38">
        <f>C5+D5</f>
        <v>20257141.919999998</v>
      </c>
      <c r="F5" s="38">
        <v>8129434.1399999997</v>
      </c>
      <c r="G5" s="38">
        <v>16634765.119999999</v>
      </c>
      <c r="H5" s="38">
        <f>E5-F5</f>
        <v>12127707.779999997</v>
      </c>
    </row>
    <row r="6" spans="1:8" x14ac:dyDescent="0.2">
      <c r="A6" s="5"/>
      <c r="B6" s="13" t="s">
        <v>1</v>
      </c>
      <c r="C6" s="38">
        <v>87392.53</v>
      </c>
      <c r="D6" s="38">
        <v>333147.62</v>
      </c>
      <c r="E6" s="38">
        <f>C6+D6</f>
        <v>420540.15</v>
      </c>
      <c r="F6" s="38">
        <v>78244.149999999994</v>
      </c>
      <c r="G6" s="38">
        <v>366682.89</v>
      </c>
      <c r="H6" s="38">
        <f>E6-F6</f>
        <v>342296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53</v>
      </c>
      <c r="C10" s="37">
        <f t="shared" ref="C10:H10" si="0">SUM(C5+C6+C7+C8+C9)</f>
        <v>20204522.16</v>
      </c>
      <c r="D10" s="37">
        <f t="shared" si="0"/>
        <v>473159.91000000003</v>
      </c>
      <c r="E10" s="37">
        <f t="shared" si="0"/>
        <v>20677682.069999997</v>
      </c>
      <c r="F10" s="37">
        <f t="shared" si="0"/>
        <v>8207678.29</v>
      </c>
      <c r="G10" s="37">
        <f t="shared" si="0"/>
        <v>17001448.009999998</v>
      </c>
      <c r="H10" s="37">
        <f t="shared" si="0"/>
        <v>12470003.779999997</v>
      </c>
    </row>
    <row r="12" spans="1:8" x14ac:dyDescent="0.2">
      <c r="A12" s="1" t="s">
        <v>129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topLeftCell="A13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139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54</v>
      </c>
      <c r="B2" s="47"/>
      <c r="C2" s="41" t="s">
        <v>60</v>
      </c>
      <c r="D2" s="42"/>
      <c r="E2" s="42"/>
      <c r="F2" s="42"/>
      <c r="G2" s="43"/>
      <c r="H2" s="44" t="s">
        <v>59</v>
      </c>
    </row>
    <row r="3" spans="1:8" ht="24.95" customHeight="1" x14ac:dyDescent="0.2">
      <c r="A3" s="48"/>
      <c r="B3" s="49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135</v>
      </c>
      <c r="C6" s="12">
        <v>7556481.4299999997</v>
      </c>
      <c r="D6" s="12">
        <v>-422600.26</v>
      </c>
      <c r="E6" s="12">
        <f>C6+D6</f>
        <v>7133881.1699999999</v>
      </c>
      <c r="F6" s="12">
        <v>2665386</v>
      </c>
      <c r="G6" s="12">
        <v>5746505.7999999998</v>
      </c>
      <c r="H6" s="12">
        <f>E6-F6</f>
        <v>4468495.17</v>
      </c>
    </row>
    <row r="7" spans="1:8" x14ac:dyDescent="0.2">
      <c r="A7" s="4"/>
      <c r="B7" s="15" t="s">
        <v>136</v>
      </c>
      <c r="C7" s="12">
        <v>8611114.0299999993</v>
      </c>
      <c r="D7" s="12">
        <v>616366.88</v>
      </c>
      <c r="E7" s="12">
        <f t="shared" ref="E7:E12" si="0">C7+D7</f>
        <v>9227480.9100000001</v>
      </c>
      <c r="F7" s="12">
        <v>4222641.34</v>
      </c>
      <c r="G7" s="12">
        <v>8402636.1999999993</v>
      </c>
      <c r="H7" s="12">
        <f t="shared" ref="H7:H12" si="1">E7-F7</f>
        <v>5004839.57</v>
      </c>
    </row>
    <row r="8" spans="1:8" x14ac:dyDescent="0.2">
      <c r="A8" s="4"/>
      <c r="B8" s="15" t="s">
        <v>137</v>
      </c>
      <c r="C8" s="12">
        <v>2006483.12</v>
      </c>
      <c r="D8" s="12">
        <v>653348.41</v>
      </c>
      <c r="E8" s="12">
        <f t="shared" si="0"/>
        <v>2659831.5300000003</v>
      </c>
      <c r="F8" s="12">
        <v>775129.61</v>
      </c>
      <c r="G8" s="12">
        <v>2075780.93</v>
      </c>
      <c r="H8" s="12">
        <f t="shared" si="1"/>
        <v>1884701.9200000004</v>
      </c>
    </row>
    <row r="9" spans="1:8" x14ac:dyDescent="0.2">
      <c r="A9" s="4"/>
      <c r="B9" s="15" t="s">
        <v>138</v>
      </c>
      <c r="C9" s="12">
        <v>2030443.58</v>
      </c>
      <c r="D9" s="12">
        <v>-373955.12</v>
      </c>
      <c r="E9" s="12">
        <f t="shared" si="0"/>
        <v>1656488.46</v>
      </c>
      <c r="F9" s="12">
        <v>544521.34</v>
      </c>
      <c r="G9" s="12">
        <v>776525.08</v>
      </c>
      <c r="H9" s="12">
        <f t="shared" si="1"/>
        <v>1111967.1200000001</v>
      </c>
    </row>
    <row r="10" spans="1:8" x14ac:dyDescent="0.2">
      <c r="A10" s="4"/>
      <c r="B10" s="15" t="s">
        <v>131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51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52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53</v>
      </c>
      <c r="C14" s="40">
        <f t="shared" ref="C14:H14" si="2">SUM(C6:C13)</f>
        <v>20204522.159999996</v>
      </c>
      <c r="D14" s="40">
        <f t="shared" si="2"/>
        <v>473159.91000000003</v>
      </c>
      <c r="E14" s="40">
        <f t="shared" si="2"/>
        <v>20677682.07</v>
      </c>
      <c r="F14" s="40">
        <f t="shared" si="2"/>
        <v>8207678.29</v>
      </c>
      <c r="G14" s="40">
        <f t="shared" si="2"/>
        <v>17001448.009999998</v>
      </c>
      <c r="H14" s="40">
        <f t="shared" si="2"/>
        <v>12470003.780000001</v>
      </c>
    </row>
    <row r="17" spans="1:8" ht="45" customHeight="1" x14ac:dyDescent="0.2">
      <c r="A17" s="41" t="s">
        <v>128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54</v>
      </c>
      <c r="B18" s="47"/>
      <c r="C18" s="41" t="s">
        <v>60</v>
      </c>
      <c r="D18" s="42"/>
      <c r="E18" s="42"/>
      <c r="F18" s="42"/>
      <c r="G18" s="43"/>
      <c r="H18" s="44" t="s">
        <v>59</v>
      </c>
    </row>
    <row r="19" spans="1:8" ht="22.5" x14ac:dyDescent="0.2">
      <c r="A19" s="48"/>
      <c r="B19" s="49"/>
      <c r="C19" s="8" t="s">
        <v>55</v>
      </c>
      <c r="D19" s="8" t="s">
        <v>125</v>
      </c>
      <c r="E19" s="8" t="s">
        <v>56</v>
      </c>
      <c r="F19" s="8" t="s">
        <v>57</v>
      </c>
      <c r="G19" s="8" t="s">
        <v>58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126</v>
      </c>
      <c r="F20" s="9">
        <v>4</v>
      </c>
      <c r="G20" s="9">
        <v>5</v>
      </c>
      <c r="H20" s="9" t="s">
        <v>127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130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53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140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54</v>
      </c>
      <c r="B29" s="47"/>
      <c r="C29" s="41" t="s">
        <v>60</v>
      </c>
      <c r="D29" s="42"/>
      <c r="E29" s="42"/>
      <c r="F29" s="42"/>
      <c r="G29" s="43"/>
      <c r="H29" s="44" t="s">
        <v>59</v>
      </c>
    </row>
    <row r="30" spans="1:8" ht="22.5" x14ac:dyDescent="0.2">
      <c r="A30" s="48"/>
      <c r="B30" s="49"/>
      <c r="C30" s="8" t="s">
        <v>55</v>
      </c>
      <c r="D30" s="8" t="s">
        <v>125</v>
      </c>
      <c r="E30" s="8" t="s">
        <v>56</v>
      </c>
      <c r="F30" s="8" t="s">
        <v>57</v>
      </c>
      <c r="G30" s="8" t="s">
        <v>58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126</v>
      </c>
      <c r="F31" s="9">
        <v>4</v>
      </c>
      <c r="G31" s="9">
        <v>5</v>
      </c>
      <c r="H31" s="9" t="s">
        <v>127</v>
      </c>
    </row>
    <row r="32" spans="1:8" x14ac:dyDescent="0.2">
      <c r="A32" s="4"/>
      <c r="B32" s="19" t="s">
        <v>12</v>
      </c>
      <c r="C32" s="12">
        <v>20204522.16</v>
      </c>
      <c r="D32" s="12">
        <v>473159.91</v>
      </c>
      <c r="E32" s="12">
        <f t="shared" ref="E32:E38" si="6">C32+D32</f>
        <v>20677682.07</v>
      </c>
      <c r="F32" s="12">
        <v>8207678.29</v>
      </c>
      <c r="G32" s="12">
        <v>17001448.010000002</v>
      </c>
      <c r="H32" s="12">
        <f t="shared" ref="H32:H38" si="7">E32-F32</f>
        <v>12470003.780000001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53</v>
      </c>
      <c r="C39" s="40">
        <f t="shared" ref="C39:H39" si="8">SUM(C32:C38)</f>
        <v>20204522.16</v>
      </c>
      <c r="D39" s="40">
        <f t="shared" si="8"/>
        <v>473159.91</v>
      </c>
      <c r="E39" s="40">
        <f t="shared" si="8"/>
        <v>20677682.07</v>
      </c>
      <c r="F39" s="40">
        <f t="shared" si="8"/>
        <v>8207678.29</v>
      </c>
      <c r="G39" s="40">
        <f t="shared" si="8"/>
        <v>17001448.010000002</v>
      </c>
      <c r="H39" s="40">
        <f t="shared" si="8"/>
        <v>12470003.780000001</v>
      </c>
    </row>
    <row r="41" spans="1:8" x14ac:dyDescent="0.2">
      <c r="A41" s="1" t="s">
        <v>129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showGridLines="0" tabSelected="1" workbookViewId="0">
      <selection activeCell="C5" sqref="C5:H37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54</v>
      </c>
      <c r="B2" s="47"/>
      <c r="C2" s="41" t="s">
        <v>60</v>
      </c>
      <c r="D2" s="42"/>
      <c r="E2" s="42"/>
      <c r="F2" s="42"/>
      <c r="G2" s="43"/>
      <c r="H2" s="44" t="s">
        <v>59</v>
      </c>
    </row>
    <row r="3" spans="1:8" ht="24.95" customHeight="1" x14ac:dyDescent="0.2">
      <c r="A3" s="48"/>
      <c r="B3" s="49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132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0</v>
      </c>
      <c r="D14" s="35">
        <f t="shared" si="3"/>
        <v>0</v>
      </c>
      <c r="E14" s="35">
        <f t="shared" si="3"/>
        <v>0</v>
      </c>
      <c r="F14" s="35">
        <f t="shared" si="3"/>
        <v>0</v>
      </c>
      <c r="G14" s="35">
        <f t="shared" si="3"/>
        <v>0</v>
      </c>
      <c r="H14" s="35">
        <f t="shared" si="3"/>
        <v>0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53</v>
      </c>
      <c r="C37" s="40">
        <f t="shared" ref="C37:H37" si="12">SUM(C32+C22+C14+C5)</f>
        <v>0</v>
      </c>
      <c r="D37" s="40">
        <f t="shared" si="12"/>
        <v>0</v>
      </c>
      <c r="E37" s="40">
        <f t="shared" si="12"/>
        <v>0</v>
      </c>
      <c r="F37" s="40">
        <f t="shared" si="12"/>
        <v>0</v>
      </c>
      <c r="G37" s="40">
        <f t="shared" si="12"/>
        <v>0</v>
      </c>
      <c r="H37" s="40">
        <f t="shared" si="12"/>
        <v>0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129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2018-07-14T22:21:14Z</cp:lastPrinted>
  <dcterms:created xsi:type="dcterms:W3CDTF">2014-02-10T03:37:14Z</dcterms:created>
  <dcterms:modified xsi:type="dcterms:W3CDTF">2023-10-27T21:22:29Z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